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gpg\Sunray Dropbox\Gideon Greyvenstein\Solar Shop\Websites\Sunray Zam 2024\"/>
    </mc:Choice>
  </mc:AlternateContent>
  <xr:revisionPtr revIDLastSave="0" documentId="13_ncr:1_{57925EAC-BCB3-4728-B4CF-73AE094EF5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lar Pump Quick Sizin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3" l="1"/>
  <c r="D24" i="3"/>
  <c r="D27" i="3" s="1"/>
  <c r="D28" i="3" s="1"/>
  <c r="D29" i="3" s="1"/>
  <c r="D30" i="3" s="1"/>
  <c r="D25" i="3" l="1"/>
  <c r="D31" i="3"/>
  <c r="D38" i="3"/>
</calcChain>
</file>

<file path=xl/sharedStrings.xml><?xml version="1.0" encoding="utf-8"?>
<sst xmlns="http://schemas.openxmlformats.org/spreadsheetml/2006/main" count="67" uniqueCount="57">
  <si>
    <t>m</t>
  </si>
  <si>
    <t>Hs</t>
  </si>
  <si>
    <t>Σk</t>
  </si>
  <si>
    <t>[]</t>
  </si>
  <si>
    <t>mm</t>
  </si>
  <si>
    <t>Q</t>
  </si>
  <si>
    <t>V</t>
  </si>
  <si>
    <t>m/s</t>
  </si>
  <si>
    <t>Hf</t>
  </si>
  <si>
    <t>www.sunrayafrica.com</t>
  </si>
  <si>
    <t>Notes: Input values in yellow cells, results in blue cells</t>
  </si>
  <si>
    <t>#</t>
  </si>
  <si>
    <t>%</t>
  </si>
  <si>
    <t>kW</t>
  </si>
  <si>
    <t>Wp</t>
  </si>
  <si>
    <t>Pipe inside diam</t>
  </si>
  <si>
    <t>PARAMETER</t>
  </si>
  <si>
    <t>UNITS</t>
  </si>
  <si>
    <t>SH</t>
  </si>
  <si>
    <t>Piping System</t>
  </si>
  <si>
    <t>Total Head</t>
  </si>
  <si>
    <t>© 2024, Sunray Power Company</t>
  </si>
  <si>
    <t>Value</t>
  </si>
  <si>
    <t>Qt</t>
  </si>
  <si>
    <t>Average daily sun-hours</t>
  </si>
  <si>
    <t>hours</t>
  </si>
  <si>
    <t>Symbol</t>
  </si>
  <si>
    <t>L/s</t>
  </si>
  <si>
    <t>Required daily volume of water</t>
  </si>
  <si>
    <t>Operating Parameters</t>
  </si>
  <si>
    <t>Di</t>
  </si>
  <si>
    <t>Total Pipe length</t>
  </si>
  <si>
    <t>Lp</t>
  </si>
  <si>
    <t>Total Static Head</t>
  </si>
  <si>
    <t>Number of pipe fittings</t>
  </si>
  <si>
    <t>Pump efficiency</t>
  </si>
  <si>
    <t>ƞ</t>
  </si>
  <si>
    <r>
      <t>m</t>
    </r>
    <r>
      <rPr>
        <sz val="11"/>
        <color theme="1"/>
        <rFont val="Calibri"/>
        <family val="2"/>
      </rPr>
      <t>³</t>
    </r>
  </si>
  <si>
    <t>Output Paramaters</t>
  </si>
  <si>
    <t>Frictional Head</t>
  </si>
  <si>
    <t>Ht</t>
  </si>
  <si>
    <t>Average Flow Rate</t>
  </si>
  <si>
    <t>Average velocity</t>
  </si>
  <si>
    <t>Input power</t>
  </si>
  <si>
    <t>P</t>
  </si>
  <si>
    <t>hp</t>
  </si>
  <si>
    <t>Solar Array</t>
  </si>
  <si>
    <t>Solar array oversize factor</t>
  </si>
  <si>
    <t>Solar panel size</t>
  </si>
  <si>
    <t>Number of solar panels</t>
  </si>
  <si>
    <t>Customer details</t>
  </si>
  <si>
    <t>Name</t>
  </si>
  <si>
    <t>Phone number</t>
  </si>
  <si>
    <t>email</t>
  </si>
  <si>
    <t>Location of installation</t>
  </si>
  <si>
    <r>
      <t>m</t>
    </r>
    <r>
      <rPr>
        <sz val="11"/>
        <color theme="1"/>
        <rFont val="Aptos Narrow"/>
        <family val="2"/>
      </rPr>
      <t>³</t>
    </r>
    <r>
      <rPr>
        <sz val="11"/>
        <color theme="1"/>
        <rFont val="Calibri"/>
        <family val="2"/>
      </rPr>
      <t>/hr</t>
    </r>
  </si>
  <si>
    <t>L/min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</si>
</sst>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49" fontId="3" fillId="0" borderId="0" xfId="0" applyNumberFormat="1" applyFont="1" applyAlignment="1">
      <alignment horizontal="left" vertical="center"/>
    </xf>
    <xf numFmtId="2" fontId="5" fillId="0" borderId="0" xfId="1" applyNumberFormat="1" applyFont="1" applyProtection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9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2" xfId="0" applyFont="1" applyBorder="1"/>
    <xf numFmtId="0" fontId="0" fillId="0" borderId="6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79399</xdr:rowOff>
    </xdr:from>
    <xdr:to>
      <xdr:col>0</xdr:col>
      <xdr:colOff>1680232</xdr:colOff>
      <xdr:row>0</xdr:row>
      <xdr:rowOff>1128085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4407837-858A-4063-93C1-E761EE5B2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99"/>
          <a:ext cx="1680232" cy="1048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495300</xdr:colOff>
      <xdr:row>2</xdr:row>
      <xdr:rowOff>76200</xdr:rowOff>
    </xdr:from>
    <xdr:to>
      <xdr:col>15</xdr:col>
      <xdr:colOff>209550</xdr:colOff>
      <xdr:row>38</xdr:row>
      <xdr:rowOff>78105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0B7811-82C1-7288-C3C3-8EC49053A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495425"/>
          <a:ext cx="5962650" cy="6221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unrayafri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9372-32BF-4AAB-AE71-1632C72A1CCC}">
  <dimension ref="A1:H43"/>
  <sheetViews>
    <sheetView tabSelected="1" topLeftCell="A12" zoomScaleNormal="100" workbookViewId="0">
      <selection activeCell="D40" sqref="D40"/>
    </sheetView>
  </sheetViews>
  <sheetFormatPr defaultColWidth="8.77734375" defaultRowHeight="14.4" x14ac:dyDescent="0.3"/>
  <cols>
    <col min="1" max="1" width="28.5546875" bestFit="1" customWidth="1"/>
    <col min="2" max="2" width="10.77734375" customWidth="1"/>
    <col min="3" max="3" width="9.77734375" customWidth="1"/>
    <col min="4" max="4" width="9.5546875" bestFit="1" customWidth="1"/>
    <col min="5" max="5" width="9.21875" bestFit="1" customWidth="1"/>
    <col min="7" max="7" width="9.21875" bestFit="1" customWidth="1"/>
    <col min="8" max="8" width="15.21875" bestFit="1" customWidth="1"/>
    <col min="9" max="9" width="11.77734375" customWidth="1"/>
    <col min="10" max="10" width="11.109375" bestFit="1" customWidth="1"/>
  </cols>
  <sheetData>
    <row r="1" spans="1:4" ht="90.6" customHeight="1" x14ac:dyDescent="0.3">
      <c r="B1" s="1" t="s">
        <v>21</v>
      </c>
    </row>
    <row r="2" spans="1:4" ht="21" x14ac:dyDescent="0.4">
      <c r="B2" s="2" t="s">
        <v>9</v>
      </c>
    </row>
    <row r="3" spans="1:4" x14ac:dyDescent="0.3">
      <c r="B3" t="s">
        <v>10</v>
      </c>
    </row>
    <row r="4" spans="1:4" ht="15" thickBot="1" x14ac:dyDescent="0.35"/>
    <row r="5" spans="1:4" ht="15" thickBot="1" x14ac:dyDescent="0.35">
      <c r="A5" s="20" t="s">
        <v>50</v>
      </c>
      <c r="B5" s="27"/>
      <c r="C5" s="28"/>
      <c r="D5" s="29"/>
    </row>
    <row r="6" spans="1:4" x14ac:dyDescent="0.3">
      <c r="A6" s="19" t="s">
        <v>51</v>
      </c>
      <c r="B6" s="21"/>
      <c r="C6" s="22"/>
      <c r="D6" s="23"/>
    </row>
    <row r="7" spans="1:4" x14ac:dyDescent="0.3">
      <c r="A7" s="17" t="s">
        <v>52</v>
      </c>
      <c r="B7" s="21"/>
      <c r="C7" s="22"/>
      <c r="D7" s="23"/>
    </row>
    <row r="8" spans="1:4" x14ac:dyDescent="0.3">
      <c r="A8" s="17" t="s">
        <v>53</v>
      </c>
      <c r="B8" s="21"/>
      <c r="C8" s="22"/>
      <c r="D8" s="23"/>
    </row>
    <row r="9" spans="1:4" ht="15" thickBot="1" x14ac:dyDescent="0.35">
      <c r="A9" s="18" t="s">
        <v>54</v>
      </c>
      <c r="B9" s="24"/>
      <c r="C9" s="25"/>
      <c r="D9" s="26"/>
    </row>
    <row r="10" spans="1:4" ht="17.55" customHeight="1" x14ac:dyDescent="0.3">
      <c r="B10" s="3"/>
      <c r="C10" s="3"/>
      <c r="D10" s="3"/>
    </row>
    <row r="11" spans="1:4" x14ac:dyDescent="0.3">
      <c r="A11" s="7" t="s">
        <v>16</v>
      </c>
      <c r="B11" s="8" t="s">
        <v>26</v>
      </c>
      <c r="C11" s="8" t="s">
        <v>17</v>
      </c>
      <c r="D11" s="8" t="s">
        <v>22</v>
      </c>
    </row>
    <row r="12" spans="1:4" x14ac:dyDescent="0.3">
      <c r="A12" s="7" t="s">
        <v>29</v>
      </c>
      <c r="B12" s="6"/>
      <c r="C12" s="6"/>
      <c r="D12" s="6"/>
    </row>
    <row r="13" spans="1:4" x14ac:dyDescent="0.3">
      <c r="A13" s="5" t="s">
        <v>28</v>
      </c>
      <c r="B13" s="6" t="s">
        <v>23</v>
      </c>
      <c r="C13" s="6" t="s">
        <v>37</v>
      </c>
      <c r="D13" s="11">
        <v>9</v>
      </c>
    </row>
    <row r="14" spans="1:4" x14ac:dyDescent="0.3">
      <c r="A14" s="5" t="s">
        <v>24</v>
      </c>
      <c r="B14" s="6" t="s">
        <v>18</v>
      </c>
      <c r="C14" s="6" t="s">
        <v>25</v>
      </c>
      <c r="D14" s="11">
        <v>5</v>
      </c>
    </row>
    <row r="15" spans="1:4" x14ac:dyDescent="0.3">
      <c r="A15" s="5" t="s">
        <v>33</v>
      </c>
      <c r="B15" s="6" t="s">
        <v>1</v>
      </c>
      <c r="C15" s="6" t="s">
        <v>0</v>
      </c>
      <c r="D15" s="11">
        <v>56</v>
      </c>
    </row>
    <row r="16" spans="1:4" x14ac:dyDescent="0.3">
      <c r="A16" s="5" t="s">
        <v>35</v>
      </c>
      <c r="B16" s="9" t="s">
        <v>36</v>
      </c>
      <c r="C16" s="6" t="s">
        <v>12</v>
      </c>
      <c r="D16" s="12">
        <v>0.5</v>
      </c>
    </row>
    <row r="17" spans="1:8" x14ac:dyDescent="0.3">
      <c r="A17" s="5"/>
      <c r="B17" s="9"/>
      <c r="C17" s="6"/>
      <c r="D17" s="13"/>
    </row>
    <row r="18" spans="1:8" x14ac:dyDescent="0.3">
      <c r="A18" s="7" t="s">
        <v>19</v>
      </c>
      <c r="B18" s="6"/>
      <c r="C18" s="6"/>
      <c r="D18" s="13"/>
    </row>
    <row r="19" spans="1:8" x14ac:dyDescent="0.3">
      <c r="A19" s="5" t="s">
        <v>15</v>
      </c>
      <c r="B19" s="6" t="s">
        <v>30</v>
      </c>
      <c r="C19" s="6" t="s">
        <v>4</v>
      </c>
      <c r="D19" s="14">
        <v>28</v>
      </c>
    </row>
    <row r="20" spans="1:8" x14ac:dyDescent="0.3">
      <c r="A20" s="5" t="s">
        <v>31</v>
      </c>
      <c r="B20" s="6" t="s">
        <v>32</v>
      </c>
      <c r="C20" s="6" t="s">
        <v>0</v>
      </c>
      <c r="D20" s="14">
        <v>90</v>
      </c>
    </row>
    <row r="21" spans="1:8" x14ac:dyDescent="0.3">
      <c r="A21" s="5" t="s">
        <v>34</v>
      </c>
      <c r="B21" s="9" t="s">
        <v>2</v>
      </c>
      <c r="C21" s="6" t="s">
        <v>3</v>
      </c>
      <c r="D21" s="14">
        <v>5</v>
      </c>
    </row>
    <row r="22" spans="1:8" x14ac:dyDescent="0.3">
      <c r="A22" s="5"/>
      <c r="B22" s="9"/>
      <c r="C22" s="6"/>
      <c r="D22" s="5"/>
    </row>
    <row r="23" spans="1:8" x14ac:dyDescent="0.3">
      <c r="A23" s="7" t="s">
        <v>38</v>
      </c>
      <c r="B23" s="6"/>
      <c r="C23" s="6"/>
      <c r="D23" s="5"/>
    </row>
    <row r="24" spans="1:8" x14ac:dyDescent="0.3">
      <c r="A24" s="5" t="s">
        <v>41</v>
      </c>
      <c r="B24" s="6" t="s">
        <v>5</v>
      </c>
      <c r="C24" s="6" t="s">
        <v>27</v>
      </c>
      <c r="D24" s="15">
        <f>D13*1000/D14/3600</f>
        <v>0.5</v>
      </c>
    </row>
    <row r="25" spans="1:8" x14ac:dyDescent="0.3">
      <c r="A25" s="5" t="s">
        <v>41</v>
      </c>
      <c r="B25" s="6" t="s">
        <v>5</v>
      </c>
      <c r="C25" s="6" t="s">
        <v>55</v>
      </c>
      <c r="D25" s="15">
        <f>D24*3.6</f>
        <v>1.8</v>
      </c>
    </row>
    <row r="26" spans="1:8" x14ac:dyDescent="0.3">
      <c r="A26" s="5" t="s">
        <v>41</v>
      </c>
      <c r="B26" s="6" t="s">
        <v>5</v>
      </c>
      <c r="C26" s="6" t="s">
        <v>56</v>
      </c>
      <c r="D26" s="16">
        <f>D24*60</f>
        <v>30</v>
      </c>
    </row>
    <row r="27" spans="1:8" x14ac:dyDescent="0.3">
      <c r="A27" s="5" t="s">
        <v>42</v>
      </c>
      <c r="B27" s="6" t="s">
        <v>6</v>
      </c>
      <c r="C27" s="6" t="s">
        <v>7</v>
      </c>
      <c r="D27" s="15">
        <f>D24/1000/(PI()/4*(D19^2/1000000))</f>
        <v>0.81201501577497626</v>
      </c>
    </row>
    <row r="28" spans="1:8" x14ac:dyDescent="0.3">
      <c r="A28" s="5" t="s">
        <v>39</v>
      </c>
      <c r="B28" s="6" t="s">
        <v>8</v>
      </c>
      <c r="C28" s="6" t="s">
        <v>0</v>
      </c>
      <c r="D28" s="15">
        <f>(0.02*D20/(D19/1000)+D21)*D27^2/2/9.81</f>
        <v>2.3284816305108267</v>
      </c>
      <c r="H28" s="4"/>
    </row>
    <row r="29" spans="1:8" x14ac:dyDescent="0.3">
      <c r="A29" s="5" t="s">
        <v>20</v>
      </c>
      <c r="B29" s="6" t="s">
        <v>40</v>
      </c>
      <c r="C29" s="6" t="s">
        <v>0</v>
      </c>
      <c r="D29" s="15">
        <f>D15+D28</f>
        <v>58.328481630510829</v>
      </c>
    </row>
    <row r="30" spans="1:8" x14ac:dyDescent="0.3">
      <c r="A30" s="5" t="s">
        <v>43</v>
      </c>
      <c r="B30" s="6" t="s">
        <v>44</v>
      </c>
      <c r="C30" s="6" t="s">
        <v>13</v>
      </c>
      <c r="D30" s="15">
        <f>1000*9.81*D29*D24/1000/D16/1000</f>
        <v>0.57220240479531126</v>
      </c>
    </row>
    <row r="31" spans="1:8" x14ac:dyDescent="0.3">
      <c r="A31" s="5" t="s">
        <v>43</v>
      </c>
      <c r="B31" s="6" t="s">
        <v>44</v>
      </c>
      <c r="C31" s="6" t="s">
        <v>45</v>
      </c>
      <c r="D31" s="15">
        <f>D30/0.7457</f>
        <v>0.76733593240621056</v>
      </c>
    </row>
    <row r="32" spans="1:8" x14ac:dyDescent="0.3">
      <c r="A32" s="5"/>
      <c r="B32" s="10"/>
      <c r="C32" s="6"/>
      <c r="D32" s="13"/>
    </row>
    <row r="33" spans="1:4" x14ac:dyDescent="0.3">
      <c r="A33" s="7" t="s">
        <v>46</v>
      </c>
      <c r="B33" s="10"/>
      <c r="C33" s="6"/>
      <c r="D33" s="13"/>
    </row>
    <row r="34" spans="1:4" hidden="1" x14ac:dyDescent="0.3">
      <c r="A34" s="5"/>
      <c r="B34" s="6"/>
      <c r="C34" s="6"/>
      <c r="D34" s="14"/>
    </row>
    <row r="35" spans="1:4" hidden="1" x14ac:dyDescent="0.3">
      <c r="A35" s="5"/>
      <c r="B35" s="6"/>
      <c r="C35" s="6"/>
      <c r="D35" s="14"/>
    </row>
    <row r="36" spans="1:4" x14ac:dyDescent="0.3">
      <c r="A36" s="5" t="s">
        <v>47</v>
      </c>
      <c r="B36" s="6"/>
      <c r="C36" s="6"/>
      <c r="D36" s="12">
        <v>1.6</v>
      </c>
    </row>
    <row r="37" spans="1:4" x14ac:dyDescent="0.3">
      <c r="A37" s="5" t="s">
        <v>48</v>
      </c>
      <c r="B37" s="6" t="s">
        <v>14</v>
      </c>
      <c r="C37" s="6" t="s">
        <v>14</v>
      </c>
      <c r="D37" s="14">
        <v>120</v>
      </c>
    </row>
    <row r="38" spans="1:4" x14ac:dyDescent="0.3">
      <c r="A38" s="5" t="s">
        <v>49</v>
      </c>
      <c r="B38" s="6" t="s">
        <v>11</v>
      </c>
      <c r="C38" s="6"/>
      <c r="D38" s="16">
        <f>D30*1000*D36/D37</f>
        <v>7.6293653972708171</v>
      </c>
    </row>
    <row r="39" spans="1:4" x14ac:dyDescent="0.3">
      <c r="B39" s="3"/>
      <c r="C39" s="3"/>
      <c r="D39" s="3"/>
    </row>
    <row r="40" spans="1:4" x14ac:dyDescent="0.3">
      <c r="B40" s="3"/>
      <c r="C40" s="3"/>
      <c r="D40" s="3"/>
    </row>
    <row r="41" spans="1:4" x14ac:dyDescent="0.3">
      <c r="B41" s="3"/>
      <c r="C41" s="3"/>
      <c r="D41" s="3"/>
    </row>
    <row r="42" spans="1:4" x14ac:dyDescent="0.3">
      <c r="B42" s="3"/>
      <c r="C42" s="3"/>
      <c r="D42" s="3"/>
    </row>
    <row r="43" spans="1:4" x14ac:dyDescent="0.3">
      <c r="B43" s="3"/>
      <c r="C43" s="3"/>
      <c r="D43" s="3"/>
    </row>
  </sheetData>
  <sheetProtection algorithmName="SHA-512" hashValue="Xo0NmVZ5JO4jJ2mJmIaEK89xMzUQ4ntgXAd4AYoqEcpSTB6sfFrBuo82eXhQxAZZUkbiyHut91Rsyt7WpmPbUA==" saltValue="BRbqUwzbjqdTZzgMiy+tMw==" spinCount="100000" sheet="1"/>
  <mergeCells count="5">
    <mergeCell ref="B6:D6"/>
    <mergeCell ref="B7:D7"/>
    <mergeCell ref="B8:D8"/>
    <mergeCell ref="B9:D9"/>
    <mergeCell ref="B5:D5"/>
  </mergeCells>
  <hyperlinks>
    <hyperlink ref="B2" r:id="rId1" xr:uid="{99115182-03BA-49D3-9925-778E63846EA6}"/>
  </hyperlinks>
  <pageMargins left="0.7" right="0.7" top="0.75" bottom="0.75" header="0.3" footer="0.3"/>
  <pageSetup paperSize="9" orientation="portrait" horizontalDpi="4294967293" vertic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Solar Pump Quick Sizing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Gideon</dc:creator>
  <cp:lastModifiedBy>Gideon Greyvenstein</cp:lastModifiedBy>
  <dcterms:created xsi:type="dcterms:W3CDTF">2016-01-23T15:05:32Z</dcterms:created>
  <dcterms:modified xsi:type="dcterms:W3CDTF">2024-09-25T09:25:28Z</dcterms:modified>
</cp:coreProperties>
</file>